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___TEMP\"/>
    </mc:Choice>
  </mc:AlternateContent>
  <xr:revisionPtr revIDLastSave="0" documentId="13_ncr:1_{31950030-9D99-45D0-B7A4-E5637A40F30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прил.1" sheetId="1" r:id="rId1"/>
  </sheets>
  <definedNames>
    <definedName name="_xlnm.Print_Area" localSheetId="0">прил.1!$C$1:$T$54</definedName>
    <definedName name="_xlnm.Print_Titles" localSheetId="0">прил.1!$C:$C,прил.1!$4:$5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8" i="1" l="1"/>
  <c r="D23" i="1" s="1"/>
  <c r="R40" i="1"/>
  <c r="Q40" i="1"/>
  <c r="P40" i="1"/>
  <c r="N40" i="1"/>
  <c r="M40" i="1"/>
  <c r="L40" i="1"/>
  <c r="K40" i="1"/>
  <c r="J40" i="1"/>
  <c r="I40" i="1"/>
  <c r="H40" i="1"/>
  <c r="G40" i="1"/>
  <c r="F40" i="1"/>
  <c r="E40" i="1"/>
  <c r="D16" i="1"/>
  <c r="D8" i="1" s="1"/>
  <c r="D40" i="1"/>
  <c r="R23" i="1"/>
  <c r="Q23" i="1"/>
  <c r="P23" i="1"/>
  <c r="N23" i="1"/>
  <c r="M23" i="1"/>
  <c r="L23" i="1"/>
  <c r="K23" i="1"/>
  <c r="J23" i="1"/>
  <c r="I23" i="1"/>
  <c r="H23" i="1"/>
  <c r="G23" i="1"/>
  <c r="F23" i="1"/>
  <c r="E23" i="1"/>
  <c r="R8" i="1"/>
  <c r="Q8" i="1"/>
  <c r="P8" i="1"/>
  <c r="P54" i="1" s="1"/>
  <c r="N8" i="1"/>
  <c r="M8" i="1"/>
  <c r="L8" i="1"/>
  <c r="K8" i="1"/>
  <c r="J8" i="1"/>
  <c r="I8" i="1"/>
  <c r="H8" i="1"/>
  <c r="G8" i="1"/>
  <c r="F8" i="1"/>
  <c r="E8" i="1"/>
  <c r="O53" i="1"/>
  <c r="S53" i="1" s="1"/>
  <c r="O52" i="1"/>
  <c r="S52" i="1" s="1"/>
  <c r="O51" i="1"/>
  <c r="O50" i="1"/>
  <c r="S50" i="1" s="1"/>
  <c r="O49" i="1"/>
  <c r="S49" i="1" s="1"/>
  <c r="O48" i="1"/>
  <c r="S48" i="1" s="1"/>
  <c r="O47" i="1"/>
  <c r="S47" i="1" s="1"/>
  <c r="O46" i="1"/>
  <c r="S46" i="1" s="1"/>
  <c r="O45" i="1"/>
  <c r="S45" i="1" s="1"/>
  <c r="O44" i="1"/>
  <c r="S44" i="1" s="1"/>
  <c r="O43" i="1"/>
  <c r="S43" i="1" s="1"/>
  <c r="O42" i="1"/>
  <c r="S42" i="1" s="1"/>
  <c r="O41" i="1"/>
  <c r="S41" i="1" s="1"/>
  <c r="O39" i="1"/>
  <c r="O38" i="1"/>
  <c r="S38" i="1" s="1"/>
  <c r="O37" i="1"/>
  <c r="S37" i="1" s="1"/>
  <c r="O36" i="1"/>
  <c r="S36" i="1" s="1"/>
  <c r="O35" i="1"/>
  <c r="S35" i="1" s="1"/>
  <c r="O34" i="1"/>
  <c r="S34" i="1" s="1"/>
  <c r="O33" i="1"/>
  <c r="S33" i="1" s="1"/>
  <c r="O32" i="1"/>
  <c r="S32" i="1" s="1"/>
  <c r="O31" i="1"/>
  <c r="O30" i="1"/>
  <c r="S30" i="1" s="1"/>
  <c r="O29" i="1"/>
  <c r="S29" i="1" s="1"/>
  <c r="O28" i="1"/>
  <c r="O27" i="1"/>
  <c r="S27" i="1" s="1"/>
  <c r="O26" i="1"/>
  <c r="S26" i="1" s="1"/>
  <c r="O25" i="1"/>
  <c r="S25" i="1" s="1"/>
  <c r="O24" i="1"/>
  <c r="S24" i="1" s="1"/>
  <c r="O22" i="1"/>
  <c r="O21" i="1"/>
  <c r="S21" i="1" s="1"/>
  <c r="O20" i="1"/>
  <c r="S20" i="1" s="1"/>
  <c r="O19" i="1"/>
  <c r="O18" i="1"/>
  <c r="S18" i="1" s="1"/>
  <c r="O17" i="1"/>
  <c r="S17" i="1" s="1"/>
  <c r="O16" i="1"/>
  <c r="S16" i="1" s="1"/>
  <c r="O15" i="1"/>
  <c r="O14" i="1"/>
  <c r="O13" i="1"/>
  <c r="S13" i="1" s="1"/>
  <c r="O12" i="1"/>
  <c r="S12" i="1" s="1"/>
  <c r="O11" i="1"/>
  <c r="O10" i="1"/>
  <c r="S10" i="1" s="1"/>
  <c r="S7" i="1"/>
  <c r="S51" i="1"/>
  <c r="S39" i="1"/>
  <c r="S31" i="1"/>
  <c r="S22" i="1"/>
  <c r="S19" i="1"/>
  <c r="S15" i="1"/>
  <c r="S14" i="1"/>
  <c r="S11" i="1"/>
  <c r="O9" i="1"/>
  <c r="S9" i="1" s="1"/>
  <c r="H54" i="1" l="1"/>
  <c r="O40" i="1"/>
  <c r="S40" i="1" s="1"/>
  <c r="O23" i="1"/>
  <c r="S23" i="1" s="1"/>
  <c r="L54" i="1"/>
  <c r="S28" i="1"/>
  <c r="G54" i="1"/>
  <c r="K54" i="1"/>
  <c r="E54" i="1"/>
  <c r="I54" i="1"/>
  <c r="M54" i="1"/>
  <c r="O8" i="1"/>
  <c r="S8" i="1" s="1"/>
  <c r="D54" i="1"/>
  <c r="Q54" i="1"/>
  <c r="R54" i="1"/>
  <c r="J54" i="1"/>
  <c r="N54" i="1"/>
  <c r="F54" i="1"/>
  <c r="O54" i="1" l="1"/>
  <c r="S54" i="1"/>
</calcChain>
</file>

<file path=xl/sharedStrings.xml><?xml version="1.0" encoding="utf-8"?>
<sst xmlns="http://schemas.openxmlformats.org/spreadsheetml/2006/main" count="108" uniqueCount="71">
  <si>
    <t>Корекции</t>
  </si>
  <si>
    <t>Други източници на финансиране</t>
  </si>
  <si>
    <t xml:space="preserve"> - мониторинг</t>
  </si>
  <si>
    <t xml:space="preserve"> - закриване и следексплоатационни грижи на площадката на депото</t>
  </si>
  <si>
    <t xml:space="preserve"> - разходи за участие в дейността на регионалното сдружение за управление на отпадъците</t>
  </si>
  <si>
    <t xml:space="preserve"> - програми за управление на отпадъците</t>
  </si>
  <si>
    <t xml:space="preserve"> - контрол на дейностите по третиране на битови отпадъци</t>
  </si>
  <si>
    <t>Оставаща част от разходите за придобиване на активи, която ще бъде разпределяна в  план-сметките за следващите години за срока на използване на актива</t>
  </si>
  <si>
    <t>X</t>
  </si>
  <si>
    <t>Х</t>
  </si>
  <si>
    <t xml:space="preserve"> - третиране (обезвреждане и оползотворяване) на битови отпадъци, необхванати в управлението на масово разпространените отпадъци </t>
  </si>
  <si>
    <t xml:space="preserve"> - събиране на битови отпадъци, включително разделно, с изключение на отпадъците, попадащи в управлението на масово разпространените отпадъци  </t>
  </si>
  <si>
    <t>Средства от Предприятието за управление на дейностите по опазване на околната среда</t>
  </si>
  <si>
    <t>Средства от други публични източници</t>
  </si>
  <si>
    <t>Приходи на общината от оползотворяване на битови отпадъци</t>
  </si>
  <si>
    <t xml:space="preserve">Неусвоени от предходната календарна година средства от таксата за битови отпадъци </t>
  </si>
  <si>
    <t>Натрупани средства от обезпечения по чл. 60 от Закона за управление на отпадъците, когато се правят за битови отпадъци от общини</t>
  </si>
  <si>
    <t>Натрупани средства от отчисления по чл. 64 от Закона за управление на отпадъците, когато се правят за битови отпадъци от общини</t>
  </si>
  <si>
    <t>Други общински средства и приходи, различни от приходите от таксата за битови отпадъци</t>
  </si>
  <si>
    <t>Общо разходи за план-сметката</t>
  </si>
  <si>
    <t>Източник на финансиране</t>
  </si>
  <si>
    <t>Корекции по чл. 66, ал. 12 от Закона за местните данъци и такси</t>
  </si>
  <si>
    <t>Корекции по чл. 66, ал. 11 от Закона за местните данъци и такси</t>
  </si>
  <si>
    <t>Корекции по чл. 66, ал. 10 от Закона за местните данъци и такси</t>
  </si>
  <si>
    <t xml:space="preserve"> - транспортиране на битовите отпадъци, с изключение на тези, попадащи в управлението на масово разпространени отпадъци </t>
  </si>
  <si>
    <t xml:space="preserve"> - осигуряване на информация на обществеността за дейности по управление на отпадъците на територията на общината </t>
  </si>
  <si>
    <t xml:space="preserve"> - контрол на дейностите, свързани с предотвратяване изхвърлянето на битови отпадъци на неразрешени за това места и/или създаването на незаконни сметища, както и организиране на почистването им</t>
  </si>
  <si>
    <t xml:space="preserve"> - обезпечения по чл. 60 от Закона за управление на отпадъците</t>
  </si>
  <si>
    <t xml:space="preserve"> - отчисления по чл. 64 от Закона за управление на отпадъците</t>
  </si>
  <si>
    <t xml:space="preserve"> - поддържане на съдове за събиране на битовите отпадъци</t>
  </si>
  <si>
    <t xml:space="preserve"> - контрол на дейностите, свързани с образуване, събиране, съхраняване и транспортиране на битовите отпадъци, включително използване на GPS и други технологични решения</t>
  </si>
  <si>
    <t>Услуги по чл. 5, ал. 2 (чл. 62 от Закона за местните данъци и такси)</t>
  </si>
  <si>
    <t xml:space="preserve"> - осигуряване на информация на обществеността за събирането, включително разделно и транспортирането на битовите отпадъци </t>
  </si>
  <si>
    <t xml:space="preserve"> - почистване от битови отпадъци на улици, площади, тротоари, алеи, паркове, междублокови пространства, обособени детски площадки,  гробищните паркове и други територии за обществено ползване в населените мяста и селищните образувания  – метене,  миене, събиране и транспортиране на битовите отпадъци, включително на битови отпадъци от канали, шахти, подлези, надлези, речни корита и дерета в границите на населените места</t>
  </si>
  <si>
    <t xml:space="preserve"> - осигуряване на информация на обществеността за поддържане чистотата на териториите за обществено ползване</t>
  </si>
  <si>
    <t>ИМЕ НА ОБЩИНА</t>
  </si>
  <si>
    <t xml:space="preserve">  -  анализи, проверки и проби на отпадъците</t>
  </si>
  <si>
    <t xml:space="preserve"> - други разходи за предоставяне на услугата, произтичащи от нормативен акт</t>
  </si>
  <si>
    <t xml:space="preserve"> - други разходи за предоставяне на услугата по решение на общинския съвет*</t>
  </si>
  <si>
    <t xml:space="preserve"> - други разходи за предоставяне на услугата по решение на общинския съвет* </t>
  </si>
  <si>
    <t xml:space="preserve"> -  данъци, такси и застраховки на техника за събиране и транспортиране на битови отпадъци  от териториите за обществено ползване в населените места и селищните образувания, в случай че дейността се извършва от общината</t>
  </si>
  <si>
    <t xml:space="preserve">Приходи от глоби и имуществени санкции по Закона за управление на отпадъците и други закони, имащи отношение към управлението на битовите отпадъци </t>
  </si>
  <si>
    <t>Заеми и други дългови инструменти, свързани с управлението на битови отпадъци.</t>
  </si>
  <si>
    <t>Средства от програма „Околна среда“ и/или от други програми на Европейския съюз или на международни организации</t>
  </si>
  <si>
    <t xml:space="preserve">3. Поддържане на чистотата на териториите за обществено ползване в населените места и селищните образувания в общината в т. ч.: </t>
  </si>
  <si>
    <r>
      <t>1. Събиране и транспортиране на битови отпадъци до съоръжения и инсталации за тяхното третира</t>
    </r>
    <r>
      <rPr>
        <b/>
        <sz val="12"/>
        <color theme="1"/>
        <rFont val="Times New Roman"/>
        <family val="1"/>
        <charset val="204"/>
      </rPr>
      <t>не в т. ч.</t>
    </r>
    <r>
      <rPr>
        <b/>
        <sz val="12"/>
        <rFont val="Times New Roman"/>
        <family val="1"/>
        <charset val="204"/>
      </rPr>
      <t>:</t>
    </r>
  </si>
  <si>
    <t>2. Третиране на битовите отпадъци в съоръжения и инсталации в т. ч.:</t>
  </si>
  <si>
    <t xml:space="preserve"> - ползване на съдове за събиране на битовите отпадъци </t>
  </si>
  <si>
    <t xml:space="preserve"> -  поддържане на съдове за събиране на битовите отпадъци от териториите за обществено ползване в населените места и селищните образувания, доколкото разходите не са включени в позиция по услугата по чл. 5, ал. 2, т. 1 </t>
  </si>
  <si>
    <t xml:space="preserve"> - ползване на съдове за събиране на битовите отпадъци от териториите за обществено ползване в населените места и селищните образувания, доколкото разходите не са включени в позиция по услугата по чл. 5, ал. 2, т. 1 </t>
  </si>
  <si>
    <r>
      <t xml:space="preserve">Общо: 
(редове </t>
    </r>
    <r>
      <rPr>
        <b/>
        <sz val="12"/>
        <rFont val="Times New Roman"/>
        <family val="1"/>
        <charset val="204"/>
      </rPr>
      <t>2 +17+ 34)</t>
    </r>
  </si>
  <si>
    <t xml:space="preserve"> - придобиване на съдове за събиране на битовите отпадъци над прага на същественост **</t>
  </si>
  <si>
    <t xml:space="preserve"> - придобиване на съдове за събиране на битовите отпадъци под прага на същественост, включително торби ***</t>
  </si>
  <si>
    <t xml:space="preserve"> -  придобиване на превозни средства за транспортиране на битови отпадъци, както и на сметосъбирачни машини **</t>
  </si>
  <si>
    <t xml:space="preserve"> -  ползване на превозни средства за транспортиране на битови отпадъци, както и на сметосъбирачни машини</t>
  </si>
  <si>
    <t xml:space="preserve"> - поддържане на превозни средства за транспортиране на битови отпадъци, както и на сметосъбирачни машини</t>
  </si>
  <si>
    <t xml:space="preserve"> - данъци, такси и застраховки на превозни средства, включително на сметосъбирачни машини, в случай че дейността се извършва от общината</t>
  </si>
  <si>
    <t xml:space="preserve"> - проучвания, включително прединвестиционни, финансови и икономически анализи и проектиране на депа за битови отпадъци, както и на съоръжения и инсталации за третиране на битови отпадъци и/или площадки за безвъзмездно предаване на разделно събрани битови отпадъци от домакинствата, в т.ч. едрогабаритни отпадъци, опасните битови отпадъци извън обхвата на наредбите по чл. 13, ал. 1 и други от Закона за управление на отпадъците</t>
  </si>
  <si>
    <t xml:space="preserve"> - изграждане на депа за битови отпадъци, както и на съоръжения и инсталации за третиране на битови отпадъци и/или осигуряване на площадки за безвъзмездно предаване на разделно събрани битови отпадъци от домакинствата, в т.ч. едрогабаритни отпадъци, опасните битови отпадъци извън обхвата на наредбите по чл. 13, ал. 1 и други от Закона за управление на отпадъците **</t>
  </si>
  <si>
    <t xml:space="preserve"> - поддържане и експлоатация на депа за битови отпадъци, както и на съоръжения и инсталации за третиране на битови отпадъци и/или площадки за безвъзмездно предаване на разделно събрани битови отпадъци от домакинствата, в т.ч. едрогабаритни отпадъци, опасните битови отпадъци извън обхвата на наредбите по чл. 13, ал. 1 и други от Закона за управление на отпадъците </t>
  </si>
  <si>
    <t xml:space="preserve"> - закупуване на земя за изграждане на депа за битови отпадъци, съоръжения и инсталации или осигуряване на площадки за безвъздмездно предаване на разделно събрани битови отпадъци от домакинствата****</t>
  </si>
  <si>
    <t xml:space="preserve"> -  придобиване на съдове за събиране на битовите отпадъци над прага на същественост от териториите за обществено ползване в населените места и селищните образувания, доколкото разходите не са включени в позиция по услугата по чл. 5, ал. 2, т. 1 **</t>
  </si>
  <si>
    <t xml:space="preserve"> -  придобиване на съдове за събиране на битовите отпадъци под прага на същественост от териториите за обществено ползване в населените места и селищните образувания, доколкото разходите не са включени в позиция по услугата по чл. 5, ал. 2, т. 1  ***</t>
  </si>
  <si>
    <t xml:space="preserve"> -  придобиване  на превозни средства за събиране и транспортиране на битовите отпадъци от териториите за обществено ползване, техника за механизирано почистване, както и друга специализирана техника за поддържане на чистотата на териториите за обществено ползване в населените места и селищните образувания, доколкото разходите не са включени в позиция по услугата по чл. 5, ал. 2, т. 1 **</t>
  </si>
  <si>
    <t>Общо други източници на финансиране (к. 3 + к. 4 + к. 5 + к. 6 + к. 7 + к. 8 + к. 9 + к. 10 + к. 11 + к. 12)</t>
  </si>
  <si>
    <r>
      <t xml:space="preserve">Такса за битови отпадъци             </t>
    </r>
    <r>
      <rPr>
        <b/>
        <sz val="12"/>
        <rFont val="Times New Roman"/>
        <family val="1"/>
        <charset val="204"/>
      </rPr>
      <t>(к. 2 - к. 13 + к. 14 - к. 15 - к. 16)</t>
    </r>
  </si>
  <si>
    <t xml:space="preserve"> -  поддържане на превозни средства  за събиране и транспортиране на битовите отпадъци от териториите за обществено ползване, техника за механизирано почистване, както и друга специализирана техника за поддържане на чистотата  на териториите за обществено ползване в населените места и селищните образувания, доколкото разходите не са включени в позиция по услуга по чл. 5, ал. 2, т. 1 </t>
  </si>
  <si>
    <t xml:space="preserve"> -  ползване на превозни средства за събиране и транспортиране на битовите отпадъци от териториите за обществено ползване, техника за механизирано почистване, както и друга специализирана техника за поддържане на чистотата  на териториите за обществено ползване в населените места и селищните образувания, доколкото разходите не са включени в позиция по услуга по чл. 5, ал. 2, т. 1 **</t>
  </si>
  <si>
    <t>ИНФОРМАЦИЯ ЗА 2025 ГОДИНА</t>
  </si>
  <si>
    <t>ПЛАН СМЕТКА - 2025 ГОДИНА</t>
  </si>
  <si>
    <t>във формата на Приложение № 1 към чл. 5, ал. 3 на Наредба за реда за изготвяне и образеца на план-сметката за относимите разходи за извършване надейностите по предоставяне на услугите, за които се заплаща таксата за битови отпадъци, и за начина на изчисляванеразмера на таксата при прилагане на основите, предвидени в Закона за местните данъци и такси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</si>
</sst>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2" xfId="0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1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justify" vertical="top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3" fontId="1" fillId="0" borderId="6" xfId="0" applyNumberFormat="1" applyFont="1" applyBorder="1" applyAlignment="1">
      <alignment horizontal="justify" vertical="center"/>
    </xf>
    <xf numFmtId="3" fontId="4" fillId="0" borderId="1" xfId="0" applyNumberFormat="1" applyFont="1" applyBorder="1"/>
    <xf numFmtId="3" fontId="4" fillId="0" borderId="5" xfId="0" applyNumberFormat="1" applyFont="1" applyBorder="1"/>
    <xf numFmtId="0" fontId="1" fillId="0" borderId="0" xfId="0" applyFont="1" applyAlignment="1">
      <alignment vertical="top"/>
    </xf>
    <xf numFmtId="0" fontId="5" fillId="0" borderId="0" xfId="0" applyFont="1"/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vertical="top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vertical="top"/>
    </xf>
    <xf numFmtId="0" fontId="1" fillId="0" borderId="2" xfId="0" applyFont="1" applyBorder="1" applyAlignment="1">
      <alignment horizontal="center" vertical="center"/>
    </xf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0" xfId="0" applyFont="1"/>
    <xf numFmtId="0" fontId="1" fillId="0" borderId="6" xfId="0" applyFont="1" applyBorder="1" applyAlignment="1">
      <alignment vertical="top"/>
    </xf>
    <xf numFmtId="0" fontId="6" fillId="0" borderId="6" xfId="0" applyFont="1" applyBorder="1" applyAlignment="1">
      <alignment vertical="top"/>
    </xf>
    <xf numFmtId="3" fontId="3" fillId="0" borderId="6" xfId="0" applyNumberFormat="1" applyFont="1" applyBorder="1" applyAlignment="1">
      <alignment wrapText="1"/>
    </xf>
    <xf numFmtId="3" fontId="0" fillId="0" borderId="6" xfId="0" applyNumberFormat="1" applyBorder="1"/>
    <xf numFmtId="0" fontId="10" fillId="0" borderId="6" xfId="0" applyFont="1" applyBorder="1" applyAlignment="1">
      <alignment horizontal="center" wrapText="1"/>
    </xf>
    <xf numFmtId="0" fontId="7" fillId="0" borderId="1" xfId="0" applyFont="1" applyBorder="1" applyAlignment="1">
      <alignment horizontal="justify" vertical="top"/>
    </xf>
    <xf numFmtId="3" fontId="0" fillId="0" borderId="1" xfId="0" applyNumberFormat="1" applyBorder="1"/>
    <xf numFmtId="0" fontId="10" fillId="0" borderId="1" xfId="0" applyFont="1" applyBorder="1" applyAlignment="1">
      <alignment horizontal="center"/>
    </xf>
    <xf numFmtId="3" fontId="0" fillId="0" borderId="4" xfId="0" applyNumberFormat="1" applyBorder="1"/>
    <xf numFmtId="3" fontId="0" fillId="0" borderId="3" xfId="0" applyNumberFormat="1" applyBorder="1"/>
    <xf numFmtId="0" fontId="0" fillId="0" borderId="1" xfId="0" applyBorder="1"/>
    <xf numFmtId="0" fontId="7" fillId="0" borderId="1" xfId="0" applyFont="1" applyBorder="1" applyAlignment="1">
      <alignment horizontal="right" vertical="top" wrapText="1"/>
    </xf>
    <xf numFmtId="0" fontId="8" fillId="0" borderId="0" xfId="0" applyFont="1"/>
    <xf numFmtId="0" fontId="9" fillId="0" borderId="0" xfId="0" applyFont="1"/>
    <xf numFmtId="0" fontId="12" fillId="0" borderId="0" xfId="0" quotePrefix="1" applyFont="1" applyAlignment="1">
      <alignment horizontal="center" vertical="center"/>
    </xf>
    <xf numFmtId="0" fontId="5" fillId="0" borderId="0" xfId="0" applyFont="1" applyAlignment="1">
      <alignment horizontal="left" wrapText="1"/>
    </xf>
    <xf numFmtId="0" fontId="8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X57"/>
  <sheetViews>
    <sheetView tabSelected="1" zoomScale="60" zoomScaleNormal="60" zoomScaleSheetLayoutView="75" workbookViewId="0">
      <selection activeCell="D6" sqref="D6"/>
    </sheetView>
  </sheetViews>
  <sheetFormatPr defaultRowHeight="15.75" x14ac:dyDescent="0.25"/>
  <cols>
    <col min="1" max="1" width="2" customWidth="1"/>
    <col min="2" max="2" width="4.28515625" style="11" customWidth="1"/>
    <col min="3" max="3" width="90" style="21" customWidth="1"/>
    <col min="4" max="4" width="14.5703125" customWidth="1"/>
    <col min="5" max="6" width="15.85546875" customWidth="1"/>
    <col min="7" max="7" width="14.28515625" customWidth="1"/>
    <col min="8" max="8" width="16.42578125" customWidth="1"/>
    <col min="9" max="9" width="17.28515625" customWidth="1"/>
    <col min="10" max="10" width="19" customWidth="1"/>
    <col min="11" max="11" width="25.7109375" customWidth="1"/>
    <col min="12" max="12" width="17.5703125" customWidth="1"/>
    <col min="13" max="14" width="15.42578125" customWidth="1"/>
    <col min="15" max="15" width="15.7109375" customWidth="1"/>
    <col min="16" max="16" width="11.5703125" customWidth="1"/>
    <col min="17" max="17" width="10.5703125" customWidth="1"/>
    <col min="18" max="18" width="10.7109375" customWidth="1"/>
    <col min="19" max="19" width="21.28515625" customWidth="1"/>
    <col min="20" max="20" width="23" style="13" customWidth="1"/>
  </cols>
  <sheetData>
    <row r="1" spans="2:20" ht="18.75" x14ac:dyDescent="0.3">
      <c r="C1" s="12"/>
      <c r="D1" s="38" t="s">
        <v>69</v>
      </c>
      <c r="E1" s="38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2" spans="2:20" ht="38.25" customHeight="1" x14ac:dyDescent="0.3">
      <c r="C2" s="39" t="s">
        <v>70</v>
      </c>
      <c r="D2" s="39"/>
      <c r="E2" s="39"/>
      <c r="F2" s="39"/>
      <c r="G2" s="39"/>
      <c r="H2" s="39"/>
      <c r="I2" s="39"/>
      <c r="J2" s="39"/>
      <c r="K2" s="39"/>
      <c r="L2" s="39"/>
      <c r="M2" s="14"/>
      <c r="N2" s="14"/>
      <c r="O2" s="14"/>
      <c r="P2" s="14"/>
    </row>
    <row r="3" spans="2:20" ht="18.75" x14ac:dyDescent="0.3">
      <c r="C3" s="15"/>
      <c r="D3" s="16"/>
      <c r="E3" s="16"/>
      <c r="F3" s="16"/>
      <c r="G3" s="16"/>
      <c r="H3" s="16"/>
      <c r="I3" s="16"/>
      <c r="J3" s="16"/>
      <c r="K3" s="16"/>
      <c r="L3" s="16"/>
    </row>
    <row r="4" spans="2:20" ht="31.5" customHeight="1" x14ac:dyDescent="0.25">
      <c r="B4" s="17"/>
      <c r="C4" s="18" t="s">
        <v>35</v>
      </c>
      <c r="D4" s="42" t="s">
        <v>19</v>
      </c>
      <c r="E4" s="44" t="s">
        <v>1</v>
      </c>
      <c r="F4" s="44"/>
      <c r="G4" s="44"/>
      <c r="H4" s="44"/>
      <c r="I4" s="44"/>
      <c r="J4" s="44"/>
      <c r="K4" s="44"/>
      <c r="L4" s="44"/>
      <c r="M4" s="44"/>
      <c r="N4" s="44"/>
      <c r="O4" s="44"/>
      <c r="P4" s="44" t="s">
        <v>0</v>
      </c>
      <c r="Q4" s="44"/>
      <c r="R4" s="44"/>
      <c r="S4" s="4" t="s">
        <v>20</v>
      </c>
      <c r="T4" s="40" t="s">
        <v>7</v>
      </c>
    </row>
    <row r="5" spans="2:20" s="21" customFormat="1" ht="164.45" customHeight="1" x14ac:dyDescent="0.25">
      <c r="B5" s="19"/>
      <c r="C5" s="20" t="s">
        <v>68</v>
      </c>
      <c r="D5" s="43"/>
      <c r="E5" s="1" t="s">
        <v>43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41</v>
      </c>
      <c r="K5" s="1" t="s">
        <v>16</v>
      </c>
      <c r="L5" s="1" t="s">
        <v>17</v>
      </c>
      <c r="M5" s="1" t="s">
        <v>18</v>
      </c>
      <c r="N5" s="1" t="s">
        <v>42</v>
      </c>
      <c r="O5" s="7" t="s">
        <v>64</v>
      </c>
      <c r="P5" s="1" t="s">
        <v>23</v>
      </c>
      <c r="Q5" s="1" t="s">
        <v>22</v>
      </c>
      <c r="R5" s="1" t="s">
        <v>21</v>
      </c>
      <c r="S5" s="7" t="s">
        <v>65</v>
      </c>
      <c r="T5" s="41"/>
    </row>
    <row r="6" spans="2:20" s="23" customFormat="1" ht="21.75" customHeight="1" x14ac:dyDescent="0.25">
      <c r="B6" s="17"/>
      <c r="C6" s="22">
        <v>1</v>
      </c>
      <c r="D6" s="6">
        <v>2</v>
      </c>
      <c r="E6" s="6">
        <v>3</v>
      </c>
      <c r="F6" s="6">
        <v>4</v>
      </c>
      <c r="G6" s="6">
        <v>5</v>
      </c>
      <c r="H6" s="6">
        <v>6</v>
      </c>
      <c r="I6" s="6">
        <v>7</v>
      </c>
      <c r="J6" s="6">
        <v>8</v>
      </c>
      <c r="K6" s="6">
        <v>9</v>
      </c>
      <c r="L6" s="6">
        <v>10</v>
      </c>
      <c r="M6" s="6">
        <v>11</v>
      </c>
      <c r="N6" s="6">
        <v>12</v>
      </c>
      <c r="O6" s="6">
        <v>13</v>
      </c>
      <c r="P6" s="6">
        <v>14</v>
      </c>
      <c r="Q6" s="6">
        <v>15</v>
      </c>
      <c r="R6" s="6">
        <v>16</v>
      </c>
      <c r="S6" s="6">
        <v>17</v>
      </c>
      <c r="T6" s="2">
        <v>18</v>
      </c>
    </row>
    <row r="7" spans="2:20" ht="34.5" customHeight="1" x14ac:dyDescent="0.25">
      <c r="B7" s="24">
        <v>1</v>
      </c>
      <c r="C7" s="25" t="s">
        <v>31</v>
      </c>
      <c r="D7" s="8"/>
      <c r="E7" s="26"/>
      <c r="F7" s="26"/>
      <c r="G7" s="26"/>
      <c r="H7" s="26"/>
      <c r="I7" s="26"/>
      <c r="J7" s="8"/>
      <c r="K7" s="8"/>
      <c r="L7" s="8"/>
      <c r="M7" s="26"/>
      <c r="N7" s="26"/>
      <c r="O7" s="8"/>
      <c r="P7" s="8"/>
      <c r="Q7" s="8"/>
      <c r="R7" s="27"/>
      <c r="S7" s="26">
        <f t="shared" ref="S7:S8" si="0">D7-O7+P7-Q7-R7</f>
        <v>0</v>
      </c>
      <c r="T7" s="28"/>
    </row>
    <row r="8" spans="2:20" ht="48" customHeight="1" x14ac:dyDescent="0.25">
      <c r="B8" s="17">
        <v>2</v>
      </c>
      <c r="C8" s="29" t="s">
        <v>45</v>
      </c>
      <c r="D8" s="30">
        <f>SUM(D9:D22)</f>
        <v>3139000</v>
      </c>
      <c r="E8" s="30">
        <f t="shared" ref="E8:N8" si="1">SUM(E9:E22)</f>
        <v>0</v>
      </c>
      <c r="F8" s="30">
        <f t="shared" si="1"/>
        <v>0</v>
      </c>
      <c r="G8" s="30">
        <f t="shared" si="1"/>
        <v>940000</v>
      </c>
      <c r="H8" s="30">
        <f t="shared" si="1"/>
        <v>0</v>
      </c>
      <c r="I8" s="30">
        <f t="shared" si="1"/>
        <v>0</v>
      </c>
      <c r="J8" s="30">
        <f t="shared" si="1"/>
        <v>0</v>
      </c>
      <c r="K8" s="30">
        <f t="shared" si="1"/>
        <v>0</v>
      </c>
      <c r="L8" s="30">
        <f t="shared" si="1"/>
        <v>0</v>
      </c>
      <c r="M8" s="30">
        <f t="shared" si="1"/>
        <v>39000</v>
      </c>
      <c r="N8" s="30">
        <f t="shared" si="1"/>
        <v>0</v>
      </c>
      <c r="O8" s="30">
        <f t="shared" ref="O8" si="2">SUM(E8:N8)</f>
        <v>979000</v>
      </c>
      <c r="P8" s="9">
        <f t="shared" ref="P8:R8" si="3">SUM(P9:P22)</f>
        <v>0</v>
      </c>
      <c r="Q8" s="9">
        <f t="shared" si="3"/>
        <v>0</v>
      </c>
      <c r="R8" s="9">
        <f t="shared" si="3"/>
        <v>0</v>
      </c>
      <c r="S8" s="9">
        <f t="shared" si="0"/>
        <v>2160000</v>
      </c>
      <c r="T8" s="3" t="s">
        <v>9</v>
      </c>
    </row>
    <row r="9" spans="2:20" ht="31.5" x14ac:dyDescent="0.25">
      <c r="B9" s="17">
        <v>3</v>
      </c>
      <c r="C9" s="5" t="s">
        <v>51</v>
      </c>
      <c r="D9" s="30">
        <v>20000</v>
      </c>
      <c r="E9" s="30"/>
      <c r="F9" s="30"/>
      <c r="G9" s="30">
        <v>20000</v>
      </c>
      <c r="H9" s="30"/>
      <c r="I9" s="30"/>
      <c r="J9" s="30"/>
      <c r="K9" s="30"/>
      <c r="L9" s="30"/>
      <c r="M9" s="30"/>
      <c r="N9" s="30"/>
      <c r="O9" s="30">
        <f>SUM(E9:N9)</f>
        <v>20000</v>
      </c>
      <c r="P9" s="9"/>
      <c r="Q9" s="9"/>
      <c r="R9" s="9"/>
      <c r="S9" s="30">
        <f>D9-O9+P9-Q9-R9</f>
        <v>0</v>
      </c>
      <c r="T9" s="31"/>
    </row>
    <row r="10" spans="2:20" ht="31.5" x14ac:dyDescent="0.25">
      <c r="B10" s="17">
        <v>4</v>
      </c>
      <c r="C10" s="5" t="s">
        <v>52</v>
      </c>
      <c r="D10" s="30">
        <v>135000</v>
      </c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>
        <f t="shared" ref="O10:O53" si="4">SUM(E10:N10)</f>
        <v>0</v>
      </c>
      <c r="P10" s="9"/>
      <c r="Q10" s="9"/>
      <c r="R10" s="9"/>
      <c r="S10" s="30">
        <f t="shared" ref="S10:S53" si="5">D10-O10+P10-Q10-R10</f>
        <v>135000</v>
      </c>
      <c r="T10" s="3" t="s">
        <v>9</v>
      </c>
    </row>
    <row r="11" spans="2:20" x14ac:dyDescent="0.25">
      <c r="B11" s="17">
        <v>5</v>
      </c>
      <c r="C11" s="5" t="s">
        <v>47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>
        <f t="shared" si="4"/>
        <v>0</v>
      </c>
      <c r="P11" s="9"/>
      <c r="Q11" s="9"/>
      <c r="R11" s="9"/>
      <c r="S11" s="30">
        <f t="shared" si="5"/>
        <v>0</v>
      </c>
      <c r="T11" s="3" t="s">
        <v>9</v>
      </c>
    </row>
    <row r="12" spans="2:20" x14ac:dyDescent="0.25">
      <c r="B12" s="17">
        <v>6</v>
      </c>
      <c r="C12" s="5" t="s">
        <v>29</v>
      </c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9"/>
      <c r="O12" s="9">
        <f t="shared" si="4"/>
        <v>0</v>
      </c>
      <c r="P12" s="9"/>
      <c r="Q12" s="9"/>
      <c r="R12" s="9"/>
      <c r="S12" s="30">
        <f t="shared" si="5"/>
        <v>0</v>
      </c>
      <c r="T12" s="3" t="s">
        <v>9</v>
      </c>
    </row>
    <row r="13" spans="2:20" ht="31.5" x14ac:dyDescent="0.25">
      <c r="B13" s="17">
        <v>7</v>
      </c>
      <c r="C13" s="5" t="s">
        <v>53</v>
      </c>
      <c r="D13" s="30">
        <v>920000</v>
      </c>
      <c r="E13" s="30"/>
      <c r="F13" s="30"/>
      <c r="G13" s="30">
        <v>920000</v>
      </c>
      <c r="H13" s="30"/>
      <c r="I13" s="30"/>
      <c r="J13" s="30"/>
      <c r="K13" s="30"/>
      <c r="L13" s="30"/>
      <c r="M13" s="30"/>
      <c r="N13" s="9"/>
      <c r="O13" s="9">
        <f t="shared" si="4"/>
        <v>920000</v>
      </c>
      <c r="P13" s="9"/>
      <c r="Q13" s="9"/>
      <c r="R13" s="9"/>
      <c r="S13" s="30">
        <f t="shared" si="5"/>
        <v>0</v>
      </c>
      <c r="T13" s="31"/>
    </row>
    <row r="14" spans="2:20" ht="31.5" x14ac:dyDescent="0.25">
      <c r="B14" s="17">
        <v>8</v>
      </c>
      <c r="C14" s="5" t="s">
        <v>54</v>
      </c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9"/>
      <c r="O14" s="9">
        <f t="shared" si="4"/>
        <v>0</v>
      </c>
      <c r="P14" s="9"/>
      <c r="Q14" s="9"/>
      <c r="R14" s="9"/>
      <c r="S14" s="30">
        <f t="shared" si="5"/>
        <v>0</v>
      </c>
      <c r="T14" s="3" t="s">
        <v>9</v>
      </c>
    </row>
    <row r="15" spans="2:20" ht="31.5" x14ac:dyDescent="0.25">
      <c r="B15" s="17">
        <v>9</v>
      </c>
      <c r="C15" s="5" t="s">
        <v>55</v>
      </c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9"/>
      <c r="O15" s="9">
        <f t="shared" si="4"/>
        <v>0</v>
      </c>
      <c r="P15" s="9"/>
      <c r="Q15" s="9"/>
      <c r="R15" s="9"/>
      <c r="S15" s="30">
        <f t="shared" si="5"/>
        <v>0</v>
      </c>
      <c r="T15" s="3" t="s">
        <v>9</v>
      </c>
    </row>
    <row r="16" spans="2:20" ht="33" customHeight="1" x14ac:dyDescent="0.25">
      <c r="B16" s="17">
        <v>10</v>
      </c>
      <c r="C16" s="5" t="s">
        <v>11</v>
      </c>
      <c r="D16" s="30">
        <f>2199000-D10</f>
        <v>2064000</v>
      </c>
      <c r="E16" s="30"/>
      <c r="F16" s="30"/>
      <c r="G16" s="30"/>
      <c r="H16" s="30"/>
      <c r="I16" s="30"/>
      <c r="J16" s="30"/>
      <c r="K16" s="30"/>
      <c r="L16" s="30"/>
      <c r="M16" s="30">
        <v>39000</v>
      </c>
      <c r="N16" s="9"/>
      <c r="O16" s="9">
        <f t="shared" si="4"/>
        <v>39000</v>
      </c>
      <c r="P16" s="9"/>
      <c r="Q16" s="9"/>
      <c r="R16" s="9"/>
      <c r="S16" s="30">
        <f t="shared" si="5"/>
        <v>2025000</v>
      </c>
      <c r="T16" s="3" t="s">
        <v>8</v>
      </c>
    </row>
    <row r="17" spans="2:20" ht="31.5" x14ac:dyDescent="0.25">
      <c r="B17" s="17">
        <v>11</v>
      </c>
      <c r="C17" s="5" t="s">
        <v>24</v>
      </c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9"/>
      <c r="O17" s="9">
        <f t="shared" si="4"/>
        <v>0</v>
      </c>
      <c r="P17" s="9"/>
      <c r="Q17" s="9"/>
      <c r="R17" s="9"/>
      <c r="S17" s="30">
        <f t="shared" si="5"/>
        <v>0</v>
      </c>
      <c r="T17" s="3" t="s">
        <v>8</v>
      </c>
    </row>
    <row r="18" spans="2:20" ht="31.5" x14ac:dyDescent="0.25">
      <c r="B18" s="17">
        <v>12</v>
      </c>
      <c r="C18" s="5" t="s">
        <v>32</v>
      </c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9"/>
      <c r="O18" s="9">
        <f t="shared" si="4"/>
        <v>0</v>
      </c>
      <c r="P18" s="9"/>
      <c r="Q18" s="9"/>
      <c r="R18" s="9"/>
      <c r="S18" s="30">
        <f t="shared" si="5"/>
        <v>0</v>
      </c>
      <c r="T18" s="3" t="s">
        <v>8</v>
      </c>
    </row>
    <row r="19" spans="2:20" ht="47.25" x14ac:dyDescent="0.25">
      <c r="B19" s="17">
        <v>13</v>
      </c>
      <c r="C19" s="5" t="s">
        <v>30</v>
      </c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9"/>
      <c r="O19" s="9">
        <f t="shared" si="4"/>
        <v>0</v>
      </c>
      <c r="P19" s="9"/>
      <c r="Q19" s="9"/>
      <c r="R19" s="9"/>
      <c r="S19" s="30">
        <f t="shared" si="5"/>
        <v>0</v>
      </c>
      <c r="T19" s="3" t="s">
        <v>8</v>
      </c>
    </row>
    <row r="20" spans="2:20" ht="31.5" x14ac:dyDescent="0.25">
      <c r="B20" s="17">
        <v>14</v>
      </c>
      <c r="C20" s="5" t="s">
        <v>56</v>
      </c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9"/>
      <c r="O20" s="9">
        <f t="shared" si="4"/>
        <v>0</v>
      </c>
      <c r="P20" s="9"/>
      <c r="Q20" s="9"/>
      <c r="R20" s="9"/>
      <c r="S20" s="30">
        <f t="shared" si="5"/>
        <v>0</v>
      </c>
      <c r="T20" s="3" t="s">
        <v>8</v>
      </c>
    </row>
    <row r="21" spans="2:20" x14ac:dyDescent="0.25">
      <c r="B21" s="17">
        <v>15</v>
      </c>
      <c r="C21" s="5" t="s">
        <v>37</v>
      </c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9"/>
      <c r="O21" s="9">
        <f t="shared" si="4"/>
        <v>0</v>
      </c>
      <c r="P21" s="9"/>
      <c r="Q21" s="9"/>
      <c r="R21" s="9"/>
      <c r="S21" s="30">
        <f t="shared" si="5"/>
        <v>0</v>
      </c>
      <c r="T21" s="31"/>
    </row>
    <row r="22" spans="2:20" x14ac:dyDescent="0.25">
      <c r="B22" s="17">
        <v>16</v>
      </c>
      <c r="C22" s="5" t="s">
        <v>38</v>
      </c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9"/>
      <c r="O22" s="9">
        <f t="shared" si="4"/>
        <v>0</v>
      </c>
      <c r="P22" s="9"/>
      <c r="Q22" s="9"/>
      <c r="R22" s="9"/>
      <c r="S22" s="30">
        <f t="shared" si="5"/>
        <v>0</v>
      </c>
      <c r="T22" s="3" t="s">
        <v>8</v>
      </c>
    </row>
    <row r="23" spans="2:20" ht="25.5" customHeight="1" x14ac:dyDescent="0.25">
      <c r="B23" s="17">
        <v>17</v>
      </c>
      <c r="C23" s="29" t="s">
        <v>46</v>
      </c>
      <c r="D23" s="30">
        <f>SUM(D24:D39)</f>
        <v>3566247</v>
      </c>
      <c r="E23" s="30">
        <f t="shared" ref="E23:N23" si="6">SUM(E24:E39)</f>
        <v>0</v>
      </c>
      <c r="F23" s="30">
        <f t="shared" si="6"/>
        <v>0</v>
      </c>
      <c r="G23" s="30">
        <f t="shared" si="6"/>
        <v>656811.75862068962</v>
      </c>
      <c r="H23" s="30">
        <f t="shared" si="6"/>
        <v>20200</v>
      </c>
      <c r="I23" s="30">
        <f t="shared" si="6"/>
        <v>0</v>
      </c>
      <c r="J23" s="30">
        <f t="shared" si="6"/>
        <v>6000</v>
      </c>
      <c r="K23" s="30">
        <f t="shared" si="6"/>
        <v>0</v>
      </c>
      <c r="L23" s="30">
        <f t="shared" si="6"/>
        <v>793100</v>
      </c>
      <c r="M23" s="30">
        <f t="shared" si="6"/>
        <v>50000</v>
      </c>
      <c r="N23" s="9">
        <f t="shared" si="6"/>
        <v>0</v>
      </c>
      <c r="O23" s="9">
        <f t="shared" si="4"/>
        <v>1526111.7586206896</v>
      </c>
      <c r="P23" s="9">
        <f t="shared" ref="P23:R23" si="7">SUM(P24:P39)</f>
        <v>0</v>
      </c>
      <c r="Q23" s="9">
        <f t="shared" si="7"/>
        <v>0</v>
      </c>
      <c r="R23" s="9">
        <f t="shared" si="7"/>
        <v>0</v>
      </c>
      <c r="S23" s="9">
        <f t="shared" si="5"/>
        <v>2040135.2413793104</v>
      </c>
      <c r="T23" s="3" t="s">
        <v>9</v>
      </c>
    </row>
    <row r="24" spans="2:20" ht="31.5" x14ac:dyDescent="0.25">
      <c r="B24" s="17">
        <v>18</v>
      </c>
      <c r="C24" s="5" t="s">
        <v>10</v>
      </c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9"/>
      <c r="O24" s="9">
        <f t="shared" si="4"/>
        <v>0</v>
      </c>
      <c r="P24" s="9"/>
      <c r="Q24" s="9"/>
      <c r="R24" s="9"/>
      <c r="S24" s="30">
        <f t="shared" si="5"/>
        <v>0</v>
      </c>
      <c r="T24" s="3" t="s">
        <v>8</v>
      </c>
    </row>
    <row r="25" spans="2:20" x14ac:dyDescent="0.25">
      <c r="B25" s="17">
        <v>19</v>
      </c>
      <c r="C25" s="5" t="s">
        <v>36</v>
      </c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9"/>
      <c r="O25" s="9">
        <f t="shared" si="4"/>
        <v>0</v>
      </c>
      <c r="P25" s="9"/>
      <c r="Q25" s="9"/>
      <c r="R25" s="9"/>
      <c r="S25" s="30">
        <f t="shared" si="5"/>
        <v>0</v>
      </c>
      <c r="T25" s="3" t="s">
        <v>8</v>
      </c>
    </row>
    <row r="26" spans="2:20" ht="94.5" x14ac:dyDescent="0.25">
      <c r="B26" s="17">
        <v>20</v>
      </c>
      <c r="C26" s="5" t="s">
        <v>57</v>
      </c>
      <c r="D26" s="30"/>
      <c r="E26" s="30"/>
      <c r="F26" s="9"/>
      <c r="G26" s="9"/>
      <c r="H26" s="9"/>
      <c r="I26" s="9"/>
      <c r="J26" s="9"/>
      <c r="K26" s="9"/>
      <c r="L26" s="9"/>
      <c r="M26" s="9"/>
      <c r="N26" s="9"/>
      <c r="O26" s="9">
        <f t="shared" si="4"/>
        <v>0</v>
      </c>
      <c r="P26" s="9"/>
      <c r="Q26" s="9"/>
      <c r="R26" s="9"/>
      <c r="S26" s="30">
        <f t="shared" si="5"/>
        <v>0</v>
      </c>
      <c r="T26" s="3"/>
    </row>
    <row r="27" spans="2:20" ht="78" customHeight="1" x14ac:dyDescent="0.25">
      <c r="B27" s="17">
        <v>21</v>
      </c>
      <c r="C27" s="5" t="s">
        <v>58</v>
      </c>
      <c r="D27" s="30">
        <v>502000</v>
      </c>
      <c r="E27" s="30"/>
      <c r="F27" s="9"/>
      <c r="G27" s="9">
        <v>502000</v>
      </c>
      <c r="H27" s="9"/>
      <c r="I27" s="9"/>
      <c r="J27" s="9"/>
      <c r="K27" s="9"/>
      <c r="L27" s="9"/>
      <c r="M27" s="9"/>
      <c r="N27" s="9"/>
      <c r="O27" s="9">
        <f t="shared" si="4"/>
        <v>502000</v>
      </c>
      <c r="P27" s="9"/>
      <c r="Q27" s="9"/>
      <c r="R27" s="9"/>
      <c r="S27" s="30">
        <f t="shared" si="5"/>
        <v>0</v>
      </c>
      <c r="T27" s="31"/>
    </row>
    <row r="28" spans="2:20" ht="77.25" customHeight="1" x14ac:dyDescent="0.25">
      <c r="B28" s="17">
        <v>22</v>
      </c>
      <c r="C28" s="5" t="s">
        <v>59</v>
      </c>
      <c r="D28" s="30">
        <f>1150807+1324180</f>
        <v>2474987</v>
      </c>
      <c r="E28" s="30"/>
      <c r="F28" s="9"/>
      <c r="G28" s="9">
        <v>154811.75862068965</v>
      </c>
      <c r="H28" s="9">
        <v>20200</v>
      </c>
      <c r="I28" s="9"/>
      <c r="J28" s="9">
        <v>6000</v>
      </c>
      <c r="K28" s="9"/>
      <c r="L28" s="9">
        <v>793100</v>
      </c>
      <c r="M28" s="9">
        <v>50000</v>
      </c>
      <c r="N28" s="9"/>
      <c r="O28" s="9">
        <f t="shared" si="4"/>
        <v>1024111.7586206896</v>
      </c>
      <c r="P28" s="9"/>
      <c r="Q28" s="9"/>
      <c r="R28" s="9"/>
      <c r="S28" s="30">
        <f t="shared" si="5"/>
        <v>1450875.2413793104</v>
      </c>
      <c r="T28" s="3" t="s">
        <v>8</v>
      </c>
    </row>
    <row r="29" spans="2:20" x14ac:dyDescent="0.25">
      <c r="B29" s="17">
        <v>23</v>
      </c>
      <c r="C29" s="5" t="s">
        <v>3</v>
      </c>
      <c r="D29" s="30"/>
      <c r="E29" s="30"/>
      <c r="F29" s="9"/>
      <c r="G29" s="9"/>
      <c r="H29" s="9"/>
      <c r="I29" s="9"/>
      <c r="J29" s="9"/>
      <c r="K29" s="9"/>
      <c r="L29" s="9"/>
      <c r="M29" s="9"/>
      <c r="N29" s="9"/>
      <c r="O29" s="9">
        <f t="shared" si="4"/>
        <v>0</v>
      </c>
      <c r="P29" s="9"/>
      <c r="Q29" s="9"/>
      <c r="R29" s="9"/>
      <c r="S29" s="30">
        <f t="shared" si="5"/>
        <v>0</v>
      </c>
      <c r="T29" s="3" t="s">
        <v>8</v>
      </c>
    </row>
    <row r="30" spans="2:20" x14ac:dyDescent="0.25">
      <c r="B30" s="17">
        <v>24</v>
      </c>
      <c r="C30" s="5" t="s">
        <v>2</v>
      </c>
      <c r="D30" s="30"/>
      <c r="E30" s="30"/>
      <c r="F30" s="9"/>
      <c r="G30" s="9"/>
      <c r="H30" s="9"/>
      <c r="I30" s="9"/>
      <c r="J30" s="9"/>
      <c r="K30" s="9"/>
      <c r="L30" s="9"/>
      <c r="M30" s="9"/>
      <c r="N30" s="9"/>
      <c r="O30" s="9">
        <f t="shared" si="4"/>
        <v>0</v>
      </c>
      <c r="P30" s="9"/>
      <c r="Q30" s="9"/>
      <c r="R30" s="9"/>
      <c r="S30" s="30">
        <f t="shared" si="5"/>
        <v>0</v>
      </c>
      <c r="T30" s="3" t="s">
        <v>8</v>
      </c>
    </row>
    <row r="31" spans="2:20" x14ac:dyDescent="0.25">
      <c r="B31" s="17">
        <v>25</v>
      </c>
      <c r="C31" s="5" t="s">
        <v>27</v>
      </c>
      <c r="D31" s="30">
        <v>43010</v>
      </c>
      <c r="E31" s="32"/>
      <c r="F31" s="9"/>
      <c r="G31" s="9"/>
      <c r="H31" s="9"/>
      <c r="I31" s="9"/>
      <c r="J31" s="9"/>
      <c r="K31" s="9"/>
      <c r="L31" s="9"/>
      <c r="M31" s="9"/>
      <c r="N31" s="9"/>
      <c r="O31" s="9">
        <f t="shared" si="4"/>
        <v>0</v>
      </c>
      <c r="P31" s="9"/>
      <c r="Q31" s="9"/>
      <c r="R31" s="9"/>
      <c r="S31" s="30">
        <f t="shared" si="5"/>
        <v>43010</v>
      </c>
      <c r="T31" s="3" t="s">
        <v>8</v>
      </c>
    </row>
    <row r="32" spans="2:20" x14ac:dyDescent="0.25">
      <c r="B32" s="17">
        <v>26</v>
      </c>
      <c r="C32" s="5" t="s">
        <v>28</v>
      </c>
      <c r="D32" s="30">
        <v>546250</v>
      </c>
      <c r="E32" s="30"/>
      <c r="F32" s="9"/>
      <c r="G32" s="9"/>
      <c r="H32" s="9"/>
      <c r="I32" s="9"/>
      <c r="J32" s="9"/>
      <c r="K32" s="9"/>
      <c r="L32" s="9"/>
      <c r="M32" s="9"/>
      <c r="N32" s="9"/>
      <c r="O32" s="9">
        <f t="shared" si="4"/>
        <v>0</v>
      </c>
      <c r="P32" s="9"/>
      <c r="Q32" s="9"/>
      <c r="R32" s="9"/>
      <c r="S32" s="30">
        <f t="shared" si="5"/>
        <v>546250</v>
      </c>
      <c r="T32" s="3" t="s">
        <v>8</v>
      </c>
    </row>
    <row r="33" spans="2:20" ht="47.25" x14ac:dyDescent="0.25">
      <c r="B33" s="17">
        <v>27</v>
      </c>
      <c r="C33" s="5" t="s">
        <v>60</v>
      </c>
      <c r="D33" s="30"/>
      <c r="E33" s="30"/>
      <c r="F33" s="9"/>
      <c r="G33" s="9"/>
      <c r="H33" s="9"/>
      <c r="I33" s="9"/>
      <c r="J33" s="9"/>
      <c r="K33" s="9"/>
      <c r="L33" s="9"/>
      <c r="M33" s="9"/>
      <c r="N33" s="9"/>
      <c r="O33" s="9">
        <f t="shared" si="4"/>
        <v>0</v>
      </c>
      <c r="P33" s="9"/>
      <c r="Q33" s="9"/>
      <c r="R33" s="9"/>
      <c r="S33" s="30">
        <f t="shared" si="5"/>
        <v>0</v>
      </c>
      <c r="T33" s="31"/>
    </row>
    <row r="34" spans="2:20" ht="31.5" x14ac:dyDescent="0.25">
      <c r="B34" s="17">
        <v>28</v>
      </c>
      <c r="C34" s="5" t="s">
        <v>4</v>
      </c>
      <c r="D34" s="30"/>
      <c r="E34" s="30"/>
      <c r="F34" s="9"/>
      <c r="G34" s="9"/>
      <c r="H34" s="9"/>
      <c r="I34" s="9"/>
      <c r="J34" s="9"/>
      <c r="K34" s="9"/>
      <c r="L34" s="9"/>
      <c r="M34" s="9"/>
      <c r="N34" s="9"/>
      <c r="O34" s="9">
        <f t="shared" si="4"/>
        <v>0</v>
      </c>
      <c r="P34" s="9"/>
      <c r="Q34" s="9"/>
      <c r="R34" s="9"/>
      <c r="S34" s="30">
        <f t="shared" si="5"/>
        <v>0</v>
      </c>
      <c r="T34" s="3" t="s">
        <v>8</v>
      </c>
    </row>
    <row r="35" spans="2:20" ht="31.5" x14ac:dyDescent="0.25">
      <c r="B35" s="17">
        <v>29</v>
      </c>
      <c r="C35" s="5" t="s">
        <v>25</v>
      </c>
      <c r="D35" s="30"/>
      <c r="E35" s="30"/>
      <c r="F35" s="9"/>
      <c r="G35" s="9"/>
      <c r="H35" s="9"/>
      <c r="I35" s="9"/>
      <c r="J35" s="9"/>
      <c r="K35" s="9"/>
      <c r="L35" s="9"/>
      <c r="M35" s="9"/>
      <c r="N35" s="9"/>
      <c r="O35" s="9">
        <f t="shared" si="4"/>
        <v>0</v>
      </c>
      <c r="P35" s="9"/>
      <c r="Q35" s="9"/>
      <c r="R35" s="9"/>
      <c r="S35" s="30">
        <f t="shared" si="5"/>
        <v>0</v>
      </c>
      <c r="T35" s="3" t="s">
        <v>8</v>
      </c>
    </row>
    <row r="36" spans="2:20" x14ac:dyDescent="0.25">
      <c r="B36" s="17">
        <v>30</v>
      </c>
      <c r="C36" s="5" t="s">
        <v>5</v>
      </c>
      <c r="D36" s="30"/>
      <c r="E36" s="30"/>
      <c r="F36" s="9"/>
      <c r="G36" s="9"/>
      <c r="H36" s="9"/>
      <c r="I36" s="9"/>
      <c r="J36" s="9"/>
      <c r="K36" s="9"/>
      <c r="L36" s="9"/>
      <c r="M36" s="9"/>
      <c r="N36" s="9"/>
      <c r="O36" s="9">
        <f t="shared" si="4"/>
        <v>0</v>
      </c>
      <c r="P36" s="9"/>
      <c r="Q36" s="9"/>
      <c r="R36" s="9"/>
      <c r="S36" s="30">
        <f t="shared" si="5"/>
        <v>0</v>
      </c>
      <c r="T36" s="3" t="s">
        <v>8</v>
      </c>
    </row>
    <row r="37" spans="2:20" x14ac:dyDescent="0.25">
      <c r="B37" s="17">
        <v>31</v>
      </c>
      <c r="C37" s="5" t="s">
        <v>6</v>
      </c>
      <c r="D37" s="30"/>
      <c r="E37" s="30"/>
      <c r="F37" s="9"/>
      <c r="G37" s="9"/>
      <c r="H37" s="9"/>
      <c r="I37" s="9"/>
      <c r="J37" s="9"/>
      <c r="K37" s="9"/>
      <c r="L37" s="9"/>
      <c r="M37" s="9"/>
      <c r="N37" s="9"/>
      <c r="O37" s="9">
        <f t="shared" si="4"/>
        <v>0</v>
      </c>
      <c r="P37" s="9"/>
      <c r="Q37" s="9"/>
      <c r="R37" s="9"/>
      <c r="S37" s="30">
        <f t="shared" si="5"/>
        <v>0</v>
      </c>
      <c r="T37" s="3" t="s">
        <v>8</v>
      </c>
    </row>
    <row r="38" spans="2:20" x14ac:dyDescent="0.25">
      <c r="B38" s="17">
        <v>32</v>
      </c>
      <c r="C38" s="5" t="s">
        <v>37</v>
      </c>
      <c r="D38" s="30"/>
      <c r="E38" s="30"/>
      <c r="F38" s="9"/>
      <c r="G38" s="9"/>
      <c r="H38" s="9"/>
      <c r="I38" s="9"/>
      <c r="J38" s="9"/>
      <c r="K38" s="9"/>
      <c r="L38" s="9"/>
      <c r="M38" s="9"/>
      <c r="N38" s="9"/>
      <c r="O38" s="9">
        <f t="shared" si="4"/>
        <v>0</v>
      </c>
      <c r="P38" s="9"/>
      <c r="Q38" s="9"/>
      <c r="R38" s="9"/>
      <c r="S38" s="30">
        <f t="shared" si="5"/>
        <v>0</v>
      </c>
      <c r="T38" s="3"/>
    </row>
    <row r="39" spans="2:20" x14ac:dyDescent="0.25">
      <c r="B39" s="17">
        <v>33</v>
      </c>
      <c r="C39" s="5" t="s">
        <v>39</v>
      </c>
      <c r="D39" s="30"/>
      <c r="E39" s="30"/>
      <c r="F39" s="9"/>
      <c r="G39" s="9"/>
      <c r="H39" s="9"/>
      <c r="I39" s="9"/>
      <c r="J39" s="9"/>
      <c r="K39" s="9"/>
      <c r="L39" s="9"/>
      <c r="M39" s="9"/>
      <c r="N39" s="9"/>
      <c r="O39" s="9">
        <f t="shared" si="4"/>
        <v>0</v>
      </c>
      <c r="P39" s="9"/>
      <c r="Q39" s="9"/>
      <c r="R39" s="9"/>
      <c r="S39" s="30">
        <f t="shared" si="5"/>
        <v>0</v>
      </c>
      <c r="T39" s="3" t="s">
        <v>8</v>
      </c>
    </row>
    <row r="40" spans="2:20" ht="54" customHeight="1" x14ac:dyDescent="0.25">
      <c r="B40" s="17">
        <v>34</v>
      </c>
      <c r="C40" s="29" t="s">
        <v>44</v>
      </c>
      <c r="D40" s="9">
        <f>SUM(D41:D53)</f>
        <v>2352600</v>
      </c>
      <c r="E40" s="9">
        <f t="shared" ref="E40:N40" si="8">SUM(E41:E53)</f>
        <v>0</v>
      </c>
      <c r="F40" s="9">
        <f t="shared" si="8"/>
        <v>0</v>
      </c>
      <c r="G40" s="9">
        <f t="shared" si="8"/>
        <v>295100</v>
      </c>
      <c r="H40" s="9">
        <f t="shared" si="8"/>
        <v>0</v>
      </c>
      <c r="I40" s="9">
        <f t="shared" si="8"/>
        <v>0</v>
      </c>
      <c r="J40" s="9">
        <f t="shared" si="8"/>
        <v>0</v>
      </c>
      <c r="K40" s="9">
        <f t="shared" si="8"/>
        <v>0</v>
      </c>
      <c r="L40" s="9">
        <f t="shared" si="8"/>
        <v>0</v>
      </c>
      <c r="M40" s="9">
        <f t="shared" si="8"/>
        <v>196235</v>
      </c>
      <c r="N40" s="9">
        <f t="shared" si="8"/>
        <v>0</v>
      </c>
      <c r="O40" s="9">
        <f t="shared" si="4"/>
        <v>491335</v>
      </c>
      <c r="P40" s="9">
        <f t="shared" ref="P40" si="9">SUM(P41:P53)</f>
        <v>0</v>
      </c>
      <c r="Q40" s="9">
        <f t="shared" ref="Q40" si="10">SUM(Q41:Q53)</f>
        <v>0</v>
      </c>
      <c r="R40" s="9">
        <f t="shared" ref="R40" si="11">SUM(R41:R53)</f>
        <v>0</v>
      </c>
      <c r="S40" s="9">
        <f t="shared" si="5"/>
        <v>1861265</v>
      </c>
      <c r="T40" s="3" t="s">
        <v>9</v>
      </c>
    </row>
    <row r="41" spans="2:20" ht="93" customHeight="1" x14ac:dyDescent="0.25">
      <c r="B41" s="17">
        <v>35</v>
      </c>
      <c r="C41" s="5" t="s">
        <v>33</v>
      </c>
      <c r="D41" s="30">
        <v>2057500</v>
      </c>
      <c r="E41" s="9"/>
      <c r="F41" s="9"/>
      <c r="G41" s="9"/>
      <c r="H41" s="9"/>
      <c r="I41" s="9"/>
      <c r="J41" s="9"/>
      <c r="K41" s="9"/>
      <c r="L41" s="9"/>
      <c r="M41" s="9">
        <v>196235</v>
      </c>
      <c r="N41" s="9"/>
      <c r="O41" s="9">
        <f t="shared" si="4"/>
        <v>196235</v>
      </c>
      <c r="P41" s="30"/>
      <c r="Q41" s="30"/>
      <c r="R41" s="30"/>
      <c r="S41" s="30">
        <f t="shared" si="5"/>
        <v>1861265</v>
      </c>
      <c r="T41" s="3" t="s">
        <v>8</v>
      </c>
    </row>
    <row r="42" spans="2:20" ht="90" customHeight="1" x14ac:dyDescent="0.25">
      <c r="B42" s="17">
        <v>36</v>
      </c>
      <c r="C42" s="5" t="s">
        <v>61</v>
      </c>
      <c r="D42" s="30"/>
      <c r="E42" s="9"/>
      <c r="F42" s="9"/>
      <c r="G42" s="9"/>
      <c r="H42" s="9"/>
      <c r="I42" s="9"/>
      <c r="J42" s="9"/>
      <c r="K42" s="9"/>
      <c r="L42" s="9"/>
      <c r="M42" s="9"/>
      <c r="N42" s="9"/>
      <c r="O42" s="9">
        <f t="shared" si="4"/>
        <v>0</v>
      </c>
      <c r="P42" s="30"/>
      <c r="Q42" s="30"/>
      <c r="R42" s="30"/>
      <c r="S42" s="30">
        <f t="shared" si="5"/>
        <v>0</v>
      </c>
      <c r="T42" s="31"/>
    </row>
    <row r="43" spans="2:20" ht="69.75" customHeight="1" x14ac:dyDescent="0.25">
      <c r="B43" s="17">
        <v>37</v>
      </c>
      <c r="C43" s="5" t="s">
        <v>62</v>
      </c>
      <c r="D43" s="30"/>
      <c r="E43" s="9"/>
      <c r="F43" s="9"/>
      <c r="G43" s="9"/>
      <c r="H43" s="9"/>
      <c r="I43" s="9"/>
      <c r="J43" s="9"/>
      <c r="K43" s="9"/>
      <c r="L43" s="9"/>
      <c r="M43" s="9"/>
      <c r="N43" s="9"/>
      <c r="O43" s="9">
        <f t="shared" si="4"/>
        <v>0</v>
      </c>
      <c r="P43" s="30"/>
      <c r="Q43" s="30"/>
      <c r="R43" s="33"/>
      <c r="S43" s="30">
        <f t="shared" si="5"/>
        <v>0</v>
      </c>
      <c r="T43" s="3" t="s">
        <v>9</v>
      </c>
    </row>
    <row r="44" spans="2:20" ht="57" customHeight="1" x14ac:dyDescent="0.25">
      <c r="B44" s="17">
        <v>38</v>
      </c>
      <c r="C44" s="5" t="s">
        <v>49</v>
      </c>
      <c r="D44" s="30"/>
      <c r="E44" s="9"/>
      <c r="F44" s="9"/>
      <c r="G44" s="9"/>
      <c r="H44" s="9"/>
      <c r="I44" s="9"/>
      <c r="J44" s="9"/>
      <c r="K44" s="9"/>
      <c r="L44" s="9"/>
      <c r="M44" s="9"/>
      <c r="N44" s="9"/>
      <c r="O44" s="9">
        <f t="shared" si="4"/>
        <v>0</v>
      </c>
      <c r="P44" s="30"/>
      <c r="Q44" s="30"/>
      <c r="R44" s="33"/>
      <c r="S44" s="30">
        <f t="shared" si="5"/>
        <v>0</v>
      </c>
      <c r="T44" s="3" t="s">
        <v>9</v>
      </c>
    </row>
    <row r="45" spans="2:20" ht="47.25" x14ac:dyDescent="0.25">
      <c r="B45" s="17">
        <v>39</v>
      </c>
      <c r="C45" s="5" t="s">
        <v>48</v>
      </c>
      <c r="D45" s="30"/>
      <c r="E45" s="9"/>
      <c r="F45" s="9"/>
      <c r="G45" s="9"/>
      <c r="H45" s="9"/>
      <c r="I45" s="9"/>
      <c r="J45" s="9"/>
      <c r="K45" s="9"/>
      <c r="L45" s="9"/>
      <c r="M45" s="9"/>
      <c r="N45" s="9"/>
      <c r="O45" s="9">
        <f t="shared" si="4"/>
        <v>0</v>
      </c>
      <c r="P45" s="30"/>
      <c r="Q45" s="30"/>
      <c r="R45" s="33"/>
      <c r="S45" s="30">
        <f t="shared" si="5"/>
        <v>0</v>
      </c>
      <c r="T45" s="3" t="s">
        <v>8</v>
      </c>
    </row>
    <row r="46" spans="2:20" ht="78.75" x14ac:dyDescent="0.25">
      <c r="B46" s="17">
        <v>40</v>
      </c>
      <c r="C46" s="5" t="s">
        <v>63</v>
      </c>
      <c r="D46" s="30">
        <v>250000</v>
      </c>
      <c r="E46" s="9"/>
      <c r="F46" s="9"/>
      <c r="G46" s="9">
        <v>250000</v>
      </c>
      <c r="H46" s="9"/>
      <c r="I46" s="9"/>
      <c r="J46" s="9"/>
      <c r="K46" s="9"/>
      <c r="L46" s="9"/>
      <c r="M46" s="9"/>
      <c r="N46" s="9"/>
      <c r="O46" s="9">
        <f t="shared" si="4"/>
        <v>250000</v>
      </c>
      <c r="P46" s="30"/>
      <c r="Q46" s="30"/>
      <c r="R46" s="33"/>
      <c r="S46" s="30">
        <f t="shared" si="5"/>
        <v>0</v>
      </c>
      <c r="T46" s="31"/>
    </row>
    <row r="47" spans="2:20" ht="78.75" x14ac:dyDescent="0.25">
      <c r="B47" s="17">
        <v>41</v>
      </c>
      <c r="C47" s="5" t="s">
        <v>67</v>
      </c>
      <c r="D47" s="30">
        <v>45100</v>
      </c>
      <c r="E47" s="9"/>
      <c r="F47" s="9"/>
      <c r="G47" s="9">
        <v>45100</v>
      </c>
      <c r="H47" s="9"/>
      <c r="I47" s="9"/>
      <c r="J47" s="9"/>
      <c r="K47" s="9"/>
      <c r="L47" s="9"/>
      <c r="M47" s="9"/>
      <c r="N47" s="9"/>
      <c r="O47" s="9">
        <f t="shared" si="4"/>
        <v>45100</v>
      </c>
      <c r="P47" s="30"/>
      <c r="Q47" s="30"/>
      <c r="R47" s="33"/>
      <c r="S47" s="30">
        <f t="shared" si="5"/>
        <v>0</v>
      </c>
      <c r="T47" s="3" t="s">
        <v>9</v>
      </c>
    </row>
    <row r="48" spans="2:20" ht="78.75" x14ac:dyDescent="0.25">
      <c r="B48" s="17">
        <v>42</v>
      </c>
      <c r="C48" s="5" t="s">
        <v>66</v>
      </c>
      <c r="D48" s="30"/>
      <c r="E48" s="9"/>
      <c r="F48" s="9"/>
      <c r="G48" s="9"/>
      <c r="H48" s="9"/>
      <c r="I48" s="9"/>
      <c r="J48" s="9"/>
      <c r="K48" s="9"/>
      <c r="L48" s="9"/>
      <c r="M48" s="9"/>
      <c r="N48" s="9"/>
      <c r="O48" s="9">
        <f t="shared" si="4"/>
        <v>0</v>
      </c>
      <c r="P48" s="30"/>
      <c r="Q48" s="30"/>
      <c r="R48" s="33"/>
      <c r="S48" s="30">
        <f t="shared" si="5"/>
        <v>0</v>
      </c>
      <c r="T48" s="3" t="s">
        <v>8</v>
      </c>
    </row>
    <row r="49" spans="2:24" ht="47.25" x14ac:dyDescent="0.25">
      <c r="B49" s="17">
        <v>43</v>
      </c>
      <c r="C49" s="5" t="s">
        <v>26</v>
      </c>
      <c r="D49" s="30"/>
      <c r="E49" s="9"/>
      <c r="F49" s="9"/>
      <c r="G49" s="9"/>
      <c r="H49" s="9"/>
      <c r="I49" s="9"/>
      <c r="J49" s="9"/>
      <c r="K49" s="9"/>
      <c r="L49" s="9"/>
      <c r="M49" s="9"/>
      <c r="N49" s="9"/>
      <c r="O49" s="9">
        <f t="shared" si="4"/>
        <v>0</v>
      </c>
      <c r="P49" s="30"/>
      <c r="Q49" s="30"/>
      <c r="R49" s="33"/>
      <c r="S49" s="30">
        <f t="shared" si="5"/>
        <v>0</v>
      </c>
      <c r="T49" s="3" t="s">
        <v>9</v>
      </c>
      <c r="X49" s="34"/>
    </row>
    <row r="50" spans="2:24" ht="31.5" x14ac:dyDescent="0.25">
      <c r="B50" s="17">
        <v>44</v>
      </c>
      <c r="C50" s="5" t="s">
        <v>34</v>
      </c>
      <c r="D50" s="30"/>
      <c r="E50" s="9"/>
      <c r="F50" s="9"/>
      <c r="G50" s="9"/>
      <c r="H50" s="9"/>
      <c r="I50" s="9"/>
      <c r="J50" s="9"/>
      <c r="K50" s="9"/>
      <c r="L50" s="9"/>
      <c r="M50" s="9"/>
      <c r="N50" s="9"/>
      <c r="O50" s="9">
        <f t="shared" si="4"/>
        <v>0</v>
      </c>
      <c r="P50" s="30"/>
      <c r="Q50" s="30"/>
      <c r="R50" s="33"/>
      <c r="S50" s="30">
        <f t="shared" si="5"/>
        <v>0</v>
      </c>
      <c r="T50" s="3" t="s">
        <v>8</v>
      </c>
    </row>
    <row r="51" spans="2:24" ht="47.25" customHeight="1" x14ac:dyDescent="0.25">
      <c r="B51" s="17">
        <v>45</v>
      </c>
      <c r="C51" s="5" t="s">
        <v>40</v>
      </c>
      <c r="D51" s="30"/>
      <c r="E51" s="9"/>
      <c r="F51" s="9"/>
      <c r="G51" s="9"/>
      <c r="H51" s="9"/>
      <c r="I51" s="9"/>
      <c r="J51" s="9"/>
      <c r="K51" s="9"/>
      <c r="L51" s="9"/>
      <c r="M51" s="9"/>
      <c r="N51" s="9"/>
      <c r="O51" s="9">
        <f t="shared" si="4"/>
        <v>0</v>
      </c>
      <c r="P51" s="30"/>
      <c r="Q51" s="30"/>
      <c r="R51" s="33"/>
      <c r="S51" s="30">
        <f t="shared" si="5"/>
        <v>0</v>
      </c>
      <c r="T51" s="3" t="s">
        <v>8</v>
      </c>
    </row>
    <row r="52" spans="2:24" x14ac:dyDescent="0.25">
      <c r="B52" s="17">
        <v>46</v>
      </c>
      <c r="C52" s="5" t="s">
        <v>37</v>
      </c>
      <c r="D52" s="30"/>
      <c r="E52" s="9"/>
      <c r="F52" s="9"/>
      <c r="G52" s="9"/>
      <c r="H52" s="9"/>
      <c r="I52" s="9"/>
      <c r="J52" s="9"/>
      <c r="K52" s="9"/>
      <c r="L52" s="9"/>
      <c r="M52" s="9"/>
      <c r="N52" s="9"/>
      <c r="O52" s="9">
        <f t="shared" si="4"/>
        <v>0</v>
      </c>
      <c r="P52" s="30"/>
      <c r="Q52" s="30"/>
      <c r="R52" s="33"/>
      <c r="S52" s="30">
        <f t="shared" si="5"/>
        <v>0</v>
      </c>
      <c r="T52" s="31"/>
    </row>
    <row r="53" spans="2:24" x14ac:dyDescent="0.25">
      <c r="B53" s="17">
        <v>47</v>
      </c>
      <c r="C53" s="5" t="s">
        <v>38</v>
      </c>
      <c r="D53" s="30"/>
      <c r="E53" s="9"/>
      <c r="F53" s="9"/>
      <c r="G53" s="9"/>
      <c r="H53" s="9"/>
      <c r="I53" s="9"/>
      <c r="J53" s="9"/>
      <c r="K53" s="9"/>
      <c r="L53" s="9"/>
      <c r="M53" s="9"/>
      <c r="N53" s="9"/>
      <c r="O53" s="9">
        <f t="shared" si="4"/>
        <v>0</v>
      </c>
      <c r="P53" s="30"/>
      <c r="Q53" s="30"/>
      <c r="R53" s="33"/>
      <c r="S53" s="30">
        <f t="shared" si="5"/>
        <v>0</v>
      </c>
      <c r="T53" s="3" t="s">
        <v>8</v>
      </c>
    </row>
    <row r="54" spans="2:24" ht="38.450000000000003" customHeight="1" x14ac:dyDescent="0.25">
      <c r="B54" s="17">
        <v>48</v>
      </c>
      <c r="C54" s="35" t="s">
        <v>50</v>
      </c>
      <c r="D54" s="9">
        <f>D8+D23+D40</f>
        <v>9057847</v>
      </c>
      <c r="E54" s="10">
        <f t="shared" ref="E54:S54" si="12">E8+E23+E40</f>
        <v>0</v>
      </c>
      <c r="F54" s="10">
        <f t="shared" si="12"/>
        <v>0</v>
      </c>
      <c r="G54" s="9">
        <f t="shared" si="12"/>
        <v>1891911.7586206896</v>
      </c>
      <c r="H54" s="10">
        <f t="shared" si="12"/>
        <v>20200</v>
      </c>
      <c r="I54" s="10">
        <f t="shared" si="12"/>
        <v>0</v>
      </c>
      <c r="J54" s="10">
        <f t="shared" si="12"/>
        <v>6000</v>
      </c>
      <c r="K54" s="10">
        <f t="shared" si="12"/>
        <v>0</v>
      </c>
      <c r="L54" s="10">
        <f t="shared" si="12"/>
        <v>793100</v>
      </c>
      <c r="M54" s="10">
        <f t="shared" si="12"/>
        <v>285235</v>
      </c>
      <c r="N54" s="10">
        <f t="shared" si="12"/>
        <v>0</v>
      </c>
      <c r="O54" s="9">
        <f t="shared" si="12"/>
        <v>2996446.7586206896</v>
      </c>
      <c r="P54" s="9">
        <f t="shared" si="12"/>
        <v>0</v>
      </c>
      <c r="Q54" s="9">
        <f t="shared" si="12"/>
        <v>0</v>
      </c>
      <c r="R54" s="9">
        <f t="shared" si="12"/>
        <v>0</v>
      </c>
      <c r="S54" s="9">
        <f t="shared" si="12"/>
        <v>6061400.2413793104</v>
      </c>
      <c r="T54" s="3"/>
    </row>
    <row r="55" spans="2:24" ht="19.5" customHeight="1" x14ac:dyDescent="0.25">
      <c r="C55" s="36"/>
    </row>
    <row r="56" spans="2:24" x14ac:dyDescent="0.25">
      <c r="C56" s="36"/>
    </row>
    <row r="57" spans="2:24" x14ac:dyDescent="0.25">
      <c r="C57" s="37"/>
    </row>
  </sheetData>
  <mergeCells count="6">
    <mergeCell ref="D1:E1"/>
    <mergeCell ref="C2:L2"/>
    <mergeCell ref="T4:T5"/>
    <mergeCell ref="D4:D5"/>
    <mergeCell ref="P4:R4"/>
    <mergeCell ref="E4:O4"/>
  </mergeCells>
  <printOptions horizontalCentered="1"/>
  <pageMargins left="0" right="0" top="0.59055118110236227" bottom="0.15748031496062992" header="0.15748031496062992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прил.1</vt:lpstr>
      <vt:lpstr>прил.1!Print_Area</vt:lpstr>
      <vt:lpstr>прил.1!Print_Titles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Петя Копчева</dc:creator>
  <cp:lastModifiedBy>Ивайло Захариев</cp:lastModifiedBy>
  <cp:lastPrinted>2024-02-28T08:56:46Z</cp:lastPrinted>
  <dcterms:created xsi:type="dcterms:W3CDTF">2015-05-05T08:44:01Z</dcterms:created>
  <dcterms:modified xsi:type="dcterms:W3CDTF">2024-11-12T14:59:59Z</dcterms:modified>
</cp:coreProperties>
</file>